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ssumptions" sheetId="1" state="visible" r:id="rId1"/>
    <sheet xmlns:r="http://schemas.openxmlformats.org/officeDocument/2006/relationships" name="Customer &amp; Revenue" sheetId="2" state="visible" r:id="rId2"/>
    <sheet xmlns:r="http://schemas.openxmlformats.org/officeDocument/2006/relationships" name="Headcount" sheetId="3" state="visible" r:id="rId3"/>
    <sheet xmlns:r="http://schemas.openxmlformats.org/officeDocument/2006/relationships" name="Income Statement" sheetId="4" state="visible" r:id="rId4"/>
    <sheet xmlns:r="http://schemas.openxmlformats.org/officeDocument/2006/relationships" name="Cash Walk" sheetId="5" state="visible" r:id="rId5"/>
    <sheet xmlns:r="http://schemas.openxmlformats.org/officeDocument/2006/relationships" name="Deferred Revenue" sheetId="6" state="visible" r:id="rId6"/>
    <sheet xmlns:r="http://schemas.openxmlformats.org/officeDocument/2006/relationships" name="Benchmarks" sheetId="7" state="visible" r:id="rId7"/>
    <sheet xmlns:r="http://schemas.openxmlformats.org/officeDocument/2006/relationships" name="Checks" sheetId="8" state="visible" r:id="rId8"/>
  </sheets>
  <definedNames>
    <definedName name="CHK1">'Checks'!$C$4</definedName>
    <definedName name="CHK2">'Checks'!$C$5</definedName>
    <definedName name="CHK3">'Checks'!$C$6</definedName>
    <definedName name="CHK4">'Checks'!$C$7</definedName>
    <definedName name="CHK5">'Checks'!$C$8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"/>
    <numFmt numFmtId="165" formatCode="0.0%"/>
    <numFmt numFmtId="166" formatCode="0.000"/>
    <numFmt numFmtId="167" formatCode="#,##0.0"/>
  </numFmts>
  <fonts count="8">
    <font>
      <name val="Calibri"/>
      <family val="2"/>
      <color theme="1"/>
      <sz val="11"/>
      <scheme val="minor"/>
    </font>
    <font>
      <name val="Calibri"/>
      <b val="1"/>
      <color rgb="0000356B"/>
      <sz val="15"/>
    </font>
    <font>
      <name val="Calibri"/>
      <i val="1"/>
      <color rgb="00595959"/>
      <sz val="9"/>
    </font>
    <font>
      <name val="Calibri"/>
      <b val="1"/>
      <color rgb="00FFFFFF"/>
      <sz val="10"/>
    </font>
    <font>
      <name val="Calibri"/>
      <color rgb="00000000"/>
      <sz val="10"/>
    </font>
    <font>
      <name val="Calibri"/>
      <color rgb="000B5394"/>
      <sz val="10"/>
    </font>
    <font>
      <name val="Calibri"/>
      <b val="1"/>
      <color rgb="0000356B"/>
      <sz val="10"/>
    </font>
    <font>
      <name val="Calibri"/>
      <b val="1"/>
      <color rgb="00000000"/>
      <sz val="10"/>
    </font>
  </fonts>
  <fills count="4">
    <fill>
      <patternFill/>
    </fill>
    <fill>
      <patternFill patternType="gray125"/>
    </fill>
    <fill>
      <patternFill patternType="solid">
        <fgColor rgb="0000356B"/>
      </patternFill>
    </fill>
    <fill>
      <patternFill patternType="solid">
        <fgColor rgb="00DCE6F1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center" vertical="center"/>
    </xf>
    <xf numFmtId="0" fontId="4" fillId="0" borderId="0" pivotButton="0" quotePrefix="0" xfId="0"/>
    <xf numFmtId="164" fontId="5" fillId="0" borderId="0" applyAlignment="1" pivotButton="0" quotePrefix="0" xfId="0">
      <alignment horizontal="right" vertical="center"/>
    </xf>
    <xf numFmtId="3" fontId="5" fillId="0" borderId="0" applyAlignment="1" pivotButton="0" quotePrefix="0" xfId="0">
      <alignment horizontal="right" vertical="center"/>
    </xf>
    <xf numFmtId="165" fontId="5" fillId="0" borderId="0" applyAlignment="1" pivotButton="0" quotePrefix="0" xfId="0">
      <alignment horizontal="right" vertical="center"/>
    </xf>
    <xf numFmtId="166" fontId="5" fillId="0" borderId="0" applyAlignment="1" pivotButton="0" quotePrefix="0" xfId="0">
      <alignment horizontal="right" vertical="center"/>
    </xf>
    <xf numFmtId="0" fontId="6" fillId="3" borderId="0" pivotButton="0" quotePrefix="0" xfId="0"/>
    <xf numFmtId="0" fontId="0" fillId="3" borderId="0" pivotButton="0" quotePrefix="0" xfId="0"/>
    <xf numFmtId="0" fontId="7" fillId="0" borderId="0" pivotButton="0" quotePrefix="0" xfId="0"/>
    <xf numFmtId="0" fontId="7" fillId="0" borderId="0" applyAlignment="1" pivotButton="0" quotePrefix="0" xfId="0">
      <alignment horizontal="right" vertical="center"/>
    </xf>
    <xf numFmtId="0" fontId="5" fillId="0" borderId="0" applyAlignment="1" pivotButton="0" quotePrefix="0" xfId="0">
      <alignment horizontal="right" vertical="center"/>
    </xf>
    <xf numFmtId="0" fontId="4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center"/>
    </xf>
    <xf numFmtId="3" fontId="4" fillId="0" borderId="0" applyAlignment="1" pivotButton="0" quotePrefix="0" xfId="0">
      <alignment horizontal="right" vertical="center"/>
    </xf>
    <xf numFmtId="164" fontId="4" fillId="0" borderId="0" applyAlignment="1" pivotButton="0" quotePrefix="0" xfId="0">
      <alignment horizontal="right" vertical="center"/>
    </xf>
    <xf numFmtId="167" fontId="4" fillId="0" borderId="0" applyAlignment="1" pivotButton="0" quotePrefix="0" xfId="0">
      <alignment horizontal="right" vertical="center"/>
    </xf>
    <xf numFmtId="3" fontId="7" fillId="0" borderId="0" applyAlignment="1" pivotButton="0" quotePrefix="0" xfId="0">
      <alignment horizontal="right" vertical="center"/>
    </xf>
    <xf numFmtId="164" fontId="7" fillId="0" borderId="0" applyAlignment="1" pivotButton="0" quotePrefix="0" xfId="0">
      <alignment horizontal="right" vertical="center"/>
    </xf>
    <xf numFmtId="165" fontId="4" fillId="0" borderId="0" applyAlignment="1" pivotButton="0" quotePrefix="0" xfId="0">
      <alignment horizontal="right" vertical="center"/>
    </xf>
    <xf numFmtId="0" fontId="4" fillId="0" borderId="0" applyAlignment="1" pivotButton="0" quotePrefix="0" xfId="0">
      <alignment horizontal="left" vertical="center" wrapText="1"/>
    </xf>
    <xf numFmtId="3" fontId="4" fillId="0" borderId="1" applyAlignment="1" pivotButton="0" quotePrefix="0" xfId="0">
      <alignment horizontal="right" vertical="center"/>
    </xf>
    <xf numFmtId="164" fontId="4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5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0" customWidth="1" min="1" max="1"/>
    <col width="14" customWidth="1" min="2" max="2"/>
    <col width="46" customWidth="1" min="3" max="3"/>
  </cols>
  <sheetData>
    <row r="1">
      <c r="A1" s="1" t="inlineStr">
        <is>
          <t>Redline Labs — FY2027 Model Assumptions (given)</t>
        </is>
      </c>
    </row>
    <row r="2" ht="42" customHeight="1">
      <c r="A2" s="2" t="inlineStr">
        <is>
          <t>AI contract-review copilot for mid-market law firms; founded by a former DocuSigner VP of Product. Forecast horizon: FY2027 monthly (Jan–Dec 2027). Every value on this tab is a GIVEN fact — build your schedules to reference this tab, never retype a number inside a formula.</t>
        </is>
      </c>
    </row>
    <row r="4">
      <c r="A4" s="3" t="inlineStr">
        <is>
          <t>Driver</t>
        </is>
      </c>
      <c r="B4" s="4" t="inlineStr">
        <is>
          <t>Value</t>
        </is>
      </c>
      <c r="C4" s="3" t="inlineStr">
        <is>
          <t>Unit / note</t>
        </is>
      </c>
    </row>
    <row r="5">
      <c r="A5" s="5" t="inlineStr">
        <is>
          <t>Platform fee</t>
        </is>
      </c>
      <c r="B5" s="6" t="n">
        <v>2500</v>
      </c>
      <c r="C5" s="2" t="inlineStr">
        <is>
          <t>$/firm/month</t>
        </is>
      </c>
    </row>
    <row r="6">
      <c r="A6" s="5" t="inlineStr">
        <is>
          <t>Usage price</t>
        </is>
      </c>
      <c r="B6" s="6" t="n">
        <v>2</v>
      </c>
      <c r="C6" s="2" t="inlineStr">
        <is>
          <t>$/document over the monthly allowance</t>
        </is>
      </c>
    </row>
    <row r="7">
      <c r="A7" s="5" t="inlineStr">
        <is>
          <t>Document allowance</t>
        </is>
      </c>
      <c r="B7" s="7" t="n">
        <v>1000</v>
      </c>
      <c r="C7" s="2" t="inlineStr">
        <is>
          <t>docs/firm/month included in platform fee</t>
        </is>
      </c>
    </row>
    <row r="8">
      <c r="A8" s="5" t="inlineStr">
        <is>
          <t>Usage curve — step 1 (account tenure 1–6 mo)</t>
        </is>
      </c>
      <c r="B8" s="7" t="n">
        <v>1030</v>
      </c>
      <c r="C8" s="2" t="inlineStr">
        <is>
          <t>docs/firm/month</t>
        </is>
      </c>
    </row>
    <row r="9">
      <c r="A9" s="5" t="inlineStr">
        <is>
          <t>Usage curve — step 2 (account tenure 7–12 mo)</t>
        </is>
      </c>
      <c r="B9" s="7" t="n">
        <v>1360</v>
      </c>
      <c r="C9" s="2" t="inlineStr">
        <is>
          <t>docs/firm/month</t>
        </is>
      </c>
    </row>
    <row r="10">
      <c r="A10" s="5" t="inlineStr">
        <is>
          <t>Usage curve — step 3 (account tenure 13+ mo)</t>
        </is>
      </c>
      <c r="B10" s="7" t="n">
        <v>1720</v>
      </c>
      <c r="C10" s="2" t="inlineStr">
        <is>
          <t>docs/firm/month</t>
        </is>
      </c>
    </row>
    <row r="11">
      <c r="A11" s="5" t="inlineStr">
        <is>
          <t>Logo churn (seasoned firms)</t>
        </is>
      </c>
      <c r="B11" s="8" t="n">
        <v>0.015</v>
      </c>
      <c r="C11" s="2" t="inlineStr">
        <is>
          <t>per month; 0% in a firm's months 1–3; applies to monthly-billing firms with tenure ≥ 4</t>
        </is>
      </c>
    </row>
    <row r="12">
      <c r="A12" s="5" t="inlineStr">
        <is>
          <t>Annual-prepay share of new firms</t>
        </is>
      </c>
      <c r="B12" s="8" t="n">
        <v>0.4</v>
      </c>
      <c r="C12" s="2" t="inlineStr">
        <is>
          <t>fraction of each month's new logos that prepay 12 months</t>
        </is>
      </c>
    </row>
    <row r="13">
      <c r="A13" s="5" t="inlineStr">
        <is>
          <t>Prepay discount</t>
        </is>
      </c>
      <c r="B13" s="8" t="n">
        <v>0.1</v>
      </c>
      <c r="C13" s="2" t="inlineStr">
        <is>
          <t>off annual list price</t>
        </is>
      </c>
    </row>
    <row r="14">
      <c r="A14" s="5" t="inlineStr">
        <is>
          <t>Commission rate</t>
        </is>
      </c>
      <c r="B14" s="8" t="n">
        <v>0.08</v>
      </c>
      <c r="C14" s="2" t="inlineStr">
        <is>
          <t>of first-year platform ACV</t>
        </is>
      </c>
    </row>
    <row r="15">
      <c r="A15" s="5" t="inlineStr">
        <is>
          <t>Commission per new firm</t>
        </is>
      </c>
      <c r="B15" s="6" t="n">
        <v>2400</v>
      </c>
      <c r="C15" s="2">
        <f> 0.08 × 12 × $2,500; expensed at signing, PAID quarterly (Mar/Jun/Sep/Dec)</f>
        <v/>
      </c>
    </row>
    <row r="16">
      <c r="A16" s="5" t="inlineStr">
        <is>
          <t>Prepay cash per firm (upfront)</t>
        </is>
      </c>
      <c r="B16" s="6" t="n">
        <v>27000</v>
      </c>
      <c r="C16" s="2">
        <f> 12 × $2,500 × 0.90; collected in the signing month</f>
        <v/>
      </c>
    </row>
    <row r="17">
      <c r="A17" s="5" t="inlineStr">
        <is>
          <t>Prepay platform revenue recognized</t>
        </is>
      </c>
      <c r="B17" s="6" t="n">
        <v>2250</v>
      </c>
      <c r="C17" s="2" t="inlineStr">
        <is>
          <t>$/month, recognized evenly over the 12 prepaid months</t>
        </is>
      </c>
    </row>
    <row r="18">
      <c r="A18" s="5" t="inlineStr">
        <is>
          <t>Inference cost (Q1)</t>
        </is>
      </c>
      <c r="B18" s="9" t="n">
        <v>0.18</v>
      </c>
      <c r="C18" s="2" t="inlineStr">
        <is>
          <t>$/document; declines 5% per quarter (Q2 = Q1×0.95, etc.)</t>
        </is>
      </c>
    </row>
    <row r="19">
      <c r="A19" s="5" t="inlineStr">
        <is>
          <t>Hosting</t>
        </is>
      </c>
      <c r="B19" s="6" t="n">
        <v>19500</v>
      </c>
      <c r="C19" s="2" t="inlineStr">
        <is>
          <t>$/month, fixed</t>
        </is>
      </c>
    </row>
    <row r="20">
      <c r="A20" s="5" t="inlineStr">
        <is>
          <t>CSM support ratio</t>
        </is>
      </c>
      <c r="B20" s="7" t="n">
        <v>15</v>
      </c>
      <c r="C20" s="2" t="inlineStr">
        <is>
          <t>active firms per CSM; hired ONE MONTH EARLY (size on next month's ending firms)</t>
        </is>
      </c>
    </row>
    <row r="21">
      <c r="A21" s="5" t="inlineStr">
        <is>
          <t>Quota</t>
        </is>
      </c>
      <c r="B21" s="7" t="n">
        <v>3</v>
      </c>
      <c r="C21" s="2" t="inlineStr">
        <is>
          <t>new logos / ramped AE / month</t>
        </is>
      </c>
    </row>
    <row r="22">
      <c r="A22" s="5" t="inlineStr">
        <is>
          <t>AE ramp</t>
        </is>
      </c>
      <c r="B22" s="7" t="n">
        <v>1</v>
      </c>
      <c r="C22" s="2" t="inlineStr">
        <is>
          <t>month; a new AE produces logos starting in its SECOND month on payroll</t>
        </is>
      </c>
    </row>
    <row r="23">
      <c r="A23" s="5" t="inlineStr">
        <is>
          <t>AE base salary</t>
        </is>
      </c>
      <c r="B23" s="6" t="n">
        <v>96000</v>
      </c>
      <c r="C23" s="2" t="inlineStr">
        <is>
          <t>$/year</t>
        </is>
      </c>
    </row>
    <row r="24">
      <c r="A24" s="5" t="inlineStr">
        <is>
          <t>CSM salary</t>
        </is>
      </c>
      <c r="B24" s="6" t="n">
        <v>78000</v>
      </c>
      <c r="C24" s="2" t="inlineStr">
        <is>
          <t>$/year</t>
        </is>
      </c>
    </row>
    <row r="25">
      <c r="A25" s="5" t="inlineStr">
        <is>
          <t>Engineer salary</t>
        </is>
      </c>
      <c r="B25" s="6" t="n">
        <v>165000</v>
      </c>
      <c r="C25" s="2" t="inlineStr">
        <is>
          <t>$/year (Opex R&amp;D; 60% product-support / 40% core R&amp;D)</t>
        </is>
      </c>
    </row>
    <row r="26">
      <c r="A26" s="5" t="inlineStr">
        <is>
          <t>Exec comp (each × 4 execs)</t>
        </is>
      </c>
      <c r="B26" s="6" t="n">
        <v>240000</v>
      </c>
      <c r="C26" s="2" t="inlineStr">
        <is>
          <t>$/year each; 4 execs all year</t>
        </is>
      </c>
    </row>
    <row r="27">
      <c r="A27" s="5" t="inlineStr">
        <is>
          <t>Rent</t>
        </is>
      </c>
      <c r="B27" s="6" t="n">
        <v>28000</v>
      </c>
      <c r="C27" s="2" t="inlineStr">
        <is>
          <t>$/month</t>
        </is>
      </c>
    </row>
    <row r="28">
      <c r="A28" s="5" t="inlineStr">
        <is>
          <t>Starting active firms (Jan 1 2027)</t>
        </is>
      </c>
      <c r="B28" s="7" t="n">
        <v>54</v>
      </c>
      <c r="C28" s="2" t="inlineStr">
        <is>
          <t>all month-to-month; starting tenure mix in the table below</t>
        </is>
      </c>
    </row>
    <row r="29">
      <c r="A29" s="5" t="inlineStr">
        <is>
          <t>Starting AEs (already ramped)</t>
        </is>
      </c>
      <c r="B29" s="7" t="n">
        <v>4</v>
      </c>
      <c r="C29" s="2" t="inlineStr">
        <is>
          <t>count on the roster Jan 1</t>
        </is>
      </c>
    </row>
    <row r="30">
      <c r="A30" s="5" t="inlineStr">
        <is>
          <t>Starting cash (Jan 1 2027)</t>
        </is>
      </c>
      <c r="B30" s="6" t="n">
        <v>6600000</v>
      </c>
      <c r="C30" s="2" t="inlineStr">
        <is>
          <t>$</t>
        </is>
      </c>
    </row>
    <row r="31">
      <c r="A31" s="5" t="inlineStr">
        <is>
          <t>Starting deferred revenue (Jan 1 2027)</t>
        </is>
      </c>
      <c r="B31" s="6" t="n">
        <v>0</v>
      </c>
      <c r="C31" s="2" t="inlineStr">
        <is>
          <t>$; the starting book is entirely month-to-month</t>
        </is>
      </c>
    </row>
    <row r="33">
      <c r="A33" s="10" t="inlineStr">
        <is>
          <t>Rounding &amp; timing conventions (apply exactly — they make the model reproducible)</t>
        </is>
      </c>
      <c r="B33" s="11" t="n"/>
      <c r="C33" s="11" t="n"/>
    </row>
    <row r="34" ht="30" customHeight="1">
      <c r="A34" s="2" t="inlineStr">
        <is>
          <t>•  Churned firms = ROUND(1.5% × beginning seasoned monthly firms, 0). Seasoned = monthly-billing firms with tenure ≥ 4 months. Allocate the rounded total across seasoned cohorts in proportion to cohort size (largest-remainder; ties broken oldest-cohort-first).</t>
        </is>
      </c>
    </row>
    <row r="35" ht="30" customHeight="1">
      <c r="A35" s="2" t="inlineStr">
        <is>
          <t>•  Prepay new firms = ROUND(40% × new firms, 0); the remaining new firms bill monthly. Prepaid firms are contractually committed for their term (no churn within FY2027).</t>
        </is>
      </c>
    </row>
    <row r="36" ht="30" customHeight="1">
      <c r="A36" s="2" t="inlineStr">
        <is>
          <t>•  CSM headcount = ROUNDUP(next month's ending active firms ÷ 15, 0). December sizes on projected Jan-2028 ending firms (extend the customer schedule one month).</t>
        </is>
      </c>
    </row>
    <row r="37" ht="30" customHeight="1">
      <c r="A37" s="2" t="inlineStr">
        <is>
          <t>•  Documents are whole integers per the tenure step (no fractional documents).</t>
        </is>
      </c>
    </row>
    <row r="38" ht="30" customHeight="1">
      <c r="A38" s="2" t="inlineStr">
        <is>
          <t>•  All monthly quantities (revenue, usage, COGS, ratios) are computed on END-OF-MONTH active firm counts.</t>
        </is>
      </c>
    </row>
    <row r="39" ht="30" customHeight="1">
      <c r="A39" s="2" t="inlineStr">
        <is>
          <t>•  No taxes, interest income, depreciation, or capex in FY2027 — net income equals operating income, and cash simply rolls forward.</t>
        </is>
      </c>
    </row>
    <row r="41">
      <c r="A41" s="10" t="inlineStr">
        <is>
          <t>Starting book — tenure mix at Jan 1 2027 (cohort data for Part A)</t>
        </is>
      </c>
      <c r="B41" s="11" t="n"/>
      <c r="C41" s="11" t="n"/>
    </row>
    <row r="42">
      <c r="A42" s="12" t="inlineStr">
        <is>
          <t>Account tenure at Jan 1 (months)</t>
        </is>
      </c>
      <c r="B42" s="13" t="inlineStr">
        <is>
          <t>Firms</t>
        </is>
      </c>
    </row>
    <row r="43">
      <c r="A43" s="5" t="inlineStr">
        <is>
          <t>tenure 2</t>
        </is>
      </c>
      <c r="B43" s="14" t="n">
        <v>16</v>
      </c>
    </row>
    <row r="44">
      <c r="A44" s="5" t="inlineStr">
        <is>
          <t>tenure 3</t>
        </is>
      </c>
      <c r="B44" s="14" t="n">
        <v>14</v>
      </c>
    </row>
    <row r="45">
      <c r="A45" s="5" t="inlineStr">
        <is>
          <t>tenure 4</t>
        </is>
      </c>
      <c r="B45" s="14" t="n">
        <v>10</v>
      </c>
    </row>
    <row r="46">
      <c r="A46" s="5" t="inlineStr">
        <is>
          <t>tenure 5</t>
        </is>
      </c>
      <c r="B46" s="14" t="n">
        <v>8</v>
      </c>
    </row>
    <row r="47">
      <c r="A47" s="5" t="inlineStr">
        <is>
          <t>tenure 6</t>
        </is>
      </c>
      <c r="B47" s="14" t="n">
        <v>6</v>
      </c>
    </row>
    <row r="48">
      <c r="A48" s="12" t="inlineStr">
        <is>
          <t>Total starting firms</t>
        </is>
      </c>
      <c r="B48" s="13" t="n">
        <v>54</v>
      </c>
    </row>
    <row r="50">
      <c r="A50" s="10" t="inlineStr">
        <is>
          <t>Given monthly schedules</t>
        </is>
      </c>
      <c r="B50" s="11" t="n"/>
      <c r="C50" s="11" t="n"/>
    </row>
    <row r="51">
      <c r="A51" s="12" t="inlineStr">
        <is>
          <t>(Jan → Dec)</t>
        </is>
      </c>
    </row>
    <row r="52">
      <c r="A52" s="15" t="inlineStr">
        <is>
          <t>Demand-gen spend ($/month), Jan → Dec:</t>
        </is>
      </c>
    </row>
    <row r="53">
      <c r="B53" s="16" t="inlineStr">
        <is>
          <t>Jan</t>
        </is>
      </c>
      <c r="C53" s="16" t="inlineStr">
        <is>
          <t>Feb</t>
        </is>
      </c>
      <c r="D53" s="16" t="inlineStr">
        <is>
          <t>Mar</t>
        </is>
      </c>
      <c r="E53" s="16" t="inlineStr">
        <is>
          <t>Apr</t>
        </is>
      </c>
      <c r="F53" s="16" t="inlineStr">
        <is>
          <t>May</t>
        </is>
      </c>
      <c r="G53" s="16" t="inlineStr">
        <is>
          <t>Jun</t>
        </is>
      </c>
      <c r="H53" s="16" t="inlineStr">
        <is>
          <t>Jul</t>
        </is>
      </c>
      <c r="I53" s="16" t="inlineStr">
        <is>
          <t>Aug</t>
        </is>
      </c>
      <c r="J53" s="16" t="inlineStr">
        <is>
          <t>Sep</t>
        </is>
      </c>
      <c r="K53" s="16" t="inlineStr">
        <is>
          <t>Oct</t>
        </is>
      </c>
      <c r="L53" s="16" t="inlineStr">
        <is>
          <t>Nov</t>
        </is>
      </c>
      <c r="M53" s="16" t="inlineStr">
        <is>
          <t>Dec</t>
        </is>
      </c>
    </row>
    <row r="54">
      <c r="B54" s="6" t="n">
        <v>150000</v>
      </c>
      <c r="C54" s="6" t="n">
        <v>162000</v>
      </c>
      <c r="D54" s="6" t="n">
        <v>176000</v>
      </c>
      <c r="E54" s="6" t="n">
        <v>191000</v>
      </c>
      <c r="F54" s="6" t="n">
        <v>207000</v>
      </c>
      <c r="G54" s="6" t="n">
        <v>224000</v>
      </c>
      <c r="H54" s="6" t="n">
        <v>242000</v>
      </c>
      <c r="I54" s="6" t="n">
        <v>261000</v>
      </c>
      <c r="J54" s="6" t="n">
        <v>281000</v>
      </c>
      <c r="K54" s="6" t="n">
        <v>302000</v>
      </c>
      <c r="L54" s="6" t="n">
        <v>324000</v>
      </c>
      <c r="M54" s="6" t="n">
        <v>347000</v>
      </c>
    </row>
    <row r="56">
      <c r="A56" s="2" t="inlineStr">
        <is>
          <t>AE hiring: 4 ramped AEs on Jan 1; +1 in Mar, +1 in May, +1 in Jul, +2 in Sep, +1 in Nov.</t>
        </is>
      </c>
    </row>
    <row r="57">
      <c r="A57" s="2" t="inlineStr">
        <is>
          <t>Engineering headcount plan (total on payroll), Jan → Dec: 9, 10, 12, 13, 15, 16, 18, 19, 21, 22, 23, 24.</t>
        </is>
      </c>
    </row>
    <row r="58">
      <c r="A58" s="2" t="inlineStr">
        <is>
          <t>The AE and Engineering monthly schedules are pre-filled for you on the Headcount tab.</t>
        </is>
      </c>
    </row>
  </sheetData>
  <mergeCells count="13">
    <mergeCell ref="A50:C50"/>
    <mergeCell ref="A41:C41"/>
    <mergeCell ref="A36:C36"/>
    <mergeCell ref="A33:C33"/>
    <mergeCell ref="A37:C37"/>
    <mergeCell ref="A58:C58"/>
    <mergeCell ref="A56:C56"/>
    <mergeCell ref="A39:C39"/>
    <mergeCell ref="A34:C34"/>
    <mergeCell ref="A35:C35"/>
    <mergeCell ref="A57:C57"/>
    <mergeCell ref="A38:C38"/>
    <mergeCell ref="A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</cols>
  <sheetData>
    <row r="1">
      <c r="A1" s="1" t="inlineStr">
        <is>
          <t>Customer &amp; Revenue</t>
        </is>
      </c>
    </row>
    <row r="2">
      <c r="A2" s="3" t="inlineStr"/>
      <c r="B2" s="4" t="inlineStr">
        <is>
          <t>Jan</t>
        </is>
      </c>
      <c r="C2" s="4" t="inlineStr">
        <is>
          <t>Feb</t>
        </is>
      </c>
      <c r="D2" s="4" t="inlineStr">
        <is>
          <t>Mar</t>
        </is>
      </c>
      <c r="E2" s="4" t="inlineStr">
        <is>
          <t>Apr</t>
        </is>
      </c>
      <c r="F2" s="4" t="inlineStr">
        <is>
          <t>May</t>
        </is>
      </c>
      <c r="G2" s="4" t="inlineStr">
        <is>
          <t>Jun</t>
        </is>
      </c>
      <c r="H2" s="4" t="inlineStr">
        <is>
          <t>Jul</t>
        </is>
      </c>
      <c r="I2" s="4" t="inlineStr">
        <is>
          <t>Aug</t>
        </is>
      </c>
      <c r="J2" s="4" t="inlineStr">
        <is>
          <t>Sep</t>
        </is>
      </c>
      <c r="K2" s="4" t="inlineStr">
        <is>
          <t>Oct</t>
        </is>
      </c>
      <c r="L2" s="4" t="inlineStr">
        <is>
          <t>Nov</t>
        </is>
      </c>
      <c r="M2" s="4" t="inlineStr">
        <is>
          <t>Dec</t>
        </is>
      </c>
    </row>
    <row r="3">
      <c r="A3" s="15" t="inlineStr">
        <is>
          <t>Beginning active firms</t>
        </is>
      </c>
      <c r="B3" s="7" t="n">
        <v>54</v>
      </c>
    </row>
    <row r="4">
      <c r="A4" s="15" t="inlineStr">
        <is>
          <t xml:space="preserve">   New logos (additions)</t>
        </is>
      </c>
    </row>
    <row r="5">
      <c r="A5" s="15" t="inlineStr">
        <is>
          <t xml:space="preserve">   Less: churned logos</t>
        </is>
      </c>
    </row>
    <row r="6">
      <c r="A6" s="17" t="inlineStr">
        <is>
          <t>Ending active firms</t>
        </is>
      </c>
      <c r="B6" s="18">
        <f>B3+B4-B5</f>
        <v/>
      </c>
    </row>
    <row r="8">
      <c r="A8" s="15" t="inlineStr">
        <is>
          <t xml:space="preserve">     of which active month-to-month firms</t>
        </is>
      </c>
    </row>
    <row r="9">
      <c r="A9" s="15" t="inlineStr">
        <is>
          <t xml:space="preserve">     of which active annual-prepay firms</t>
        </is>
      </c>
    </row>
    <row r="11">
      <c r="A11" s="15" t="inlineStr">
        <is>
          <t>Documents processed</t>
        </is>
      </c>
    </row>
    <row r="12">
      <c r="A12" s="15" t="inlineStr">
        <is>
          <t>Platform revenue</t>
        </is>
      </c>
    </row>
    <row r="13">
      <c r="A13" s="15" t="inlineStr">
        <is>
          <t>Usage revenue</t>
        </is>
      </c>
    </row>
    <row r="14">
      <c r="A14" s="17" t="inlineStr">
        <is>
          <t>Total revenue</t>
        </is>
      </c>
      <c r="B14" s="19">
        <f>B12+B13</f>
        <v/>
      </c>
    </row>
    <row r="16" ht="28" customHeight="1">
      <c r="A16" s="2" t="inlineStr">
        <is>
          <t>Seed formulas in column B (Jan) show the pattern — Ending = Beginning + New − Churned, Total revenue = Platform + Usage. Build the rest across Feb–Dec; carry Beginning = prior-month Ending.</t>
        </is>
      </c>
    </row>
  </sheetData>
  <mergeCells count="1">
    <mergeCell ref="A16:G1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3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</cols>
  <sheetData>
    <row r="1">
      <c r="A1" s="1" t="inlineStr">
        <is>
          <t>Headcount</t>
        </is>
      </c>
    </row>
    <row r="2">
      <c r="A2" s="3" t="inlineStr"/>
      <c r="B2" s="4" t="inlineStr">
        <is>
          <t>Jan</t>
        </is>
      </c>
      <c r="C2" s="4" t="inlineStr">
        <is>
          <t>Feb</t>
        </is>
      </c>
      <c r="D2" s="4" t="inlineStr">
        <is>
          <t>Mar</t>
        </is>
      </c>
      <c r="E2" s="4" t="inlineStr">
        <is>
          <t>Apr</t>
        </is>
      </c>
      <c r="F2" s="4" t="inlineStr">
        <is>
          <t>May</t>
        </is>
      </c>
      <c r="G2" s="4" t="inlineStr">
        <is>
          <t>Jun</t>
        </is>
      </c>
      <c r="H2" s="4" t="inlineStr">
        <is>
          <t>Jul</t>
        </is>
      </c>
      <c r="I2" s="4" t="inlineStr">
        <is>
          <t>Aug</t>
        </is>
      </c>
      <c r="J2" s="4" t="inlineStr">
        <is>
          <t>Sep</t>
        </is>
      </c>
      <c r="K2" s="4" t="inlineStr">
        <is>
          <t>Oct</t>
        </is>
      </c>
      <c r="L2" s="4" t="inlineStr">
        <is>
          <t>Nov</t>
        </is>
      </c>
      <c r="M2" s="4" t="inlineStr">
        <is>
          <t>Dec</t>
        </is>
      </c>
    </row>
    <row r="3">
      <c r="A3" s="15" t="inlineStr">
        <is>
          <t>AE headcount (on payroll)</t>
        </is>
      </c>
      <c r="B3" s="7" t="n">
        <v>4</v>
      </c>
      <c r="C3" s="7" t="n">
        <v>4</v>
      </c>
      <c r="D3" s="7" t="n">
        <v>5</v>
      </c>
      <c r="E3" s="7" t="n">
        <v>5</v>
      </c>
      <c r="F3" s="7" t="n">
        <v>6</v>
      </c>
      <c r="G3" s="7" t="n">
        <v>6</v>
      </c>
      <c r="H3" s="7" t="n">
        <v>7</v>
      </c>
      <c r="I3" s="7" t="n">
        <v>7</v>
      </c>
      <c r="J3" s="7" t="n">
        <v>9</v>
      </c>
      <c r="K3" s="7" t="n">
        <v>9</v>
      </c>
      <c r="L3" s="7" t="n">
        <v>10</v>
      </c>
      <c r="M3" s="7" t="n">
        <v>10</v>
      </c>
    </row>
    <row r="4">
      <c r="A4" s="15" t="inlineStr">
        <is>
          <t xml:space="preserve">   Ramped AEs (1-mo ramp → produce logos)</t>
        </is>
      </c>
      <c r="B4" s="18">
        <f>Assumptions!B29</f>
        <v/>
      </c>
      <c r="C4" s="18">
        <f>B3</f>
        <v/>
      </c>
      <c r="D4" s="18">
        <f>C3</f>
        <v/>
      </c>
      <c r="E4" s="18">
        <f>D3</f>
        <v/>
      </c>
      <c r="F4" s="18">
        <f>E3</f>
        <v/>
      </c>
      <c r="G4" s="18">
        <f>F3</f>
        <v/>
      </c>
      <c r="H4" s="18">
        <f>G3</f>
        <v/>
      </c>
      <c r="I4" s="18">
        <f>H3</f>
        <v/>
      </c>
      <c r="J4" s="18">
        <f>I3</f>
        <v/>
      </c>
      <c r="K4" s="18">
        <f>J3</f>
        <v/>
      </c>
      <c r="L4" s="18">
        <f>K3</f>
        <v/>
      </c>
      <c r="M4" s="18">
        <f>L3</f>
        <v/>
      </c>
    </row>
    <row r="5">
      <c r="A5" s="15" t="inlineStr">
        <is>
          <t xml:space="preserve">   Active firms next month (CSM sizing basis)</t>
        </is>
      </c>
      <c r="B5" s="18">
        <f>'Customer &amp; Revenue'!C6</f>
        <v/>
      </c>
      <c r="C5" s="18">
        <f>'Customer &amp; Revenue'!D6</f>
        <v/>
      </c>
      <c r="D5" s="18">
        <f>'Customer &amp; Revenue'!E6</f>
        <v/>
      </c>
      <c r="E5" s="18">
        <f>'Customer &amp; Revenue'!F6</f>
        <v/>
      </c>
      <c r="F5" s="18">
        <f>'Customer &amp; Revenue'!G6</f>
        <v/>
      </c>
      <c r="G5" s="18">
        <f>'Customer &amp; Revenue'!H6</f>
        <v/>
      </c>
      <c r="H5" s="18">
        <f>'Customer &amp; Revenue'!I6</f>
        <v/>
      </c>
      <c r="I5" s="18">
        <f>'Customer &amp; Revenue'!J6</f>
        <v/>
      </c>
      <c r="J5" s="18">
        <f>'Customer &amp; Revenue'!K6</f>
        <v/>
      </c>
      <c r="K5" s="18">
        <f>'Customer &amp; Revenue'!L6</f>
        <v/>
      </c>
      <c r="L5" s="18">
        <f>'Customer &amp; Revenue'!M6</f>
        <v/>
      </c>
      <c r="M5" s="18" t="n"/>
    </row>
    <row r="6">
      <c r="A6" s="15" t="inlineStr">
        <is>
          <t>CSM headcount (1:15, hired 1 mo early)</t>
        </is>
      </c>
      <c r="B6" s="18">
        <f>ROUNDUP(B5/15,0)</f>
        <v/>
      </c>
      <c r="C6" s="18">
        <f>ROUNDUP(C5/15,0)</f>
        <v/>
      </c>
      <c r="D6" s="18">
        <f>ROUNDUP(D5/15,0)</f>
        <v/>
      </c>
      <c r="E6" s="18">
        <f>ROUNDUP(E5/15,0)</f>
        <v/>
      </c>
      <c r="F6" s="18">
        <f>ROUNDUP(F5/15,0)</f>
        <v/>
      </c>
      <c r="G6" s="18">
        <f>ROUNDUP(G5/15,0)</f>
        <v/>
      </c>
      <c r="H6" s="18" t="n">
        <v>10</v>
      </c>
      <c r="I6" s="18" t="n">
        <v>10</v>
      </c>
      <c r="J6" s="18" t="n">
        <v>10</v>
      </c>
      <c r="K6" s="18" t="n">
        <v>10</v>
      </c>
      <c r="L6" s="18" t="n">
        <v>10</v>
      </c>
      <c r="M6" s="18" t="n">
        <v>10</v>
      </c>
    </row>
    <row r="7">
      <c r="A7" s="15" t="inlineStr">
        <is>
          <t>Engineering headcount</t>
        </is>
      </c>
      <c r="B7" s="7" t="n">
        <v>9</v>
      </c>
      <c r="C7" s="7" t="n">
        <v>10</v>
      </c>
      <c r="D7" s="7" t="n">
        <v>12</v>
      </c>
      <c r="E7" s="7" t="n">
        <v>13</v>
      </c>
      <c r="F7" s="7" t="n">
        <v>15</v>
      </c>
      <c r="G7" s="7" t="n">
        <v>16</v>
      </c>
      <c r="H7" s="7" t="n">
        <v>18</v>
      </c>
      <c r="I7" s="7" t="n">
        <v>19</v>
      </c>
      <c r="J7" s="7" t="n">
        <v>21</v>
      </c>
      <c r="K7" s="7" t="n">
        <v>22</v>
      </c>
      <c r="L7" s="7" t="n">
        <v>23</v>
      </c>
      <c r="M7" s="7" t="n">
        <v>24</v>
      </c>
    </row>
    <row r="8">
      <c r="A8" s="15" t="inlineStr">
        <is>
          <t xml:space="preserve">      of which product-support (60%)</t>
        </is>
      </c>
      <c r="B8" s="20">
        <f>B7*0.6</f>
        <v/>
      </c>
      <c r="C8" s="20">
        <f>C7*0.6</f>
        <v/>
      </c>
      <c r="D8" s="20">
        <f>D7*0.6</f>
        <v/>
      </c>
      <c r="E8" s="20">
        <f>E7*0.6</f>
        <v/>
      </c>
      <c r="F8" s="20">
        <f>F7*0.6</f>
        <v/>
      </c>
      <c r="G8" s="20">
        <f>G7*0.6</f>
        <v/>
      </c>
      <c r="H8" s="20">
        <f>H7*0.6</f>
        <v/>
      </c>
      <c r="I8" s="20">
        <f>I7*0.6</f>
        <v/>
      </c>
      <c r="J8" s="20">
        <f>J7*0.6</f>
        <v/>
      </c>
      <c r="K8" s="20">
        <f>K7*0.6</f>
        <v/>
      </c>
      <c r="L8" s="20">
        <f>L7*0.6</f>
        <v/>
      </c>
      <c r="M8" s="20">
        <f>M7*0.6</f>
        <v/>
      </c>
    </row>
    <row r="9">
      <c r="A9" s="15" t="inlineStr">
        <is>
          <t xml:space="preserve">      of which core R&amp;D (40%)</t>
        </is>
      </c>
      <c r="B9" s="20">
        <f>B7*0.4</f>
        <v/>
      </c>
      <c r="C9" s="20">
        <f>C7*0.4</f>
        <v/>
      </c>
      <c r="D9" s="20">
        <f>D7*0.4</f>
        <v/>
      </c>
      <c r="E9" s="20">
        <f>E7*0.4</f>
        <v/>
      </c>
      <c r="F9" s="20">
        <f>F7*0.4</f>
        <v/>
      </c>
      <c r="G9" s="20">
        <f>G7*0.4</f>
        <v/>
      </c>
      <c r="H9" s="20">
        <f>H7*0.4</f>
        <v/>
      </c>
      <c r="I9" s="20">
        <f>I7*0.4</f>
        <v/>
      </c>
      <c r="J9" s="20">
        <f>J7*0.4</f>
        <v/>
      </c>
      <c r="K9" s="20">
        <f>K7*0.4</f>
        <v/>
      </c>
      <c r="L9" s="20">
        <f>L7*0.4</f>
        <v/>
      </c>
      <c r="M9" s="20">
        <f>M7*0.4</f>
        <v/>
      </c>
    </row>
    <row r="10">
      <c r="A10" s="15" t="inlineStr">
        <is>
          <t>Executives</t>
        </is>
      </c>
      <c r="B10" s="7" t="n">
        <v>4</v>
      </c>
      <c r="C10" s="7" t="n">
        <v>4</v>
      </c>
      <c r="D10" s="7" t="n">
        <v>4</v>
      </c>
      <c r="E10" s="7" t="n">
        <v>4</v>
      </c>
      <c r="F10" s="7" t="n">
        <v>4</v>
      </c>
      <c r="G10" s="7" t="n">
        <v>4</v>
      </c>
      <c r="H10" s="7" t="n">
        <v>4</v>
      </c>
      <c r="I10" s="7" t="n">
        <v>4</v>
      </c>
      <c r="J10" s="7" t="n">
        <v>4</v>
      </c>
      <c r="K10" s="7" t="n">
        <v>4</v>
      </c>
      <c r="L10" s="7" t="n">
        <v>4</v>
      </c>
      <c r="M10" s="7" t="n">
        <v>4</v>
      </c>
    </row>
    <row r="11">
      <c r="A11" s="17" t="inlineStr">
        <is>
          <t>Total headcount</t>
        </is>
      </c>
      <c r="B11" s="21">
        <f>B3+B6+B7+B10</f>
        <v/>
      </c>
      <c r="C11" s="21">
        <f>C3+C6+C7+C10</f>
        <v/>
      </c>
      <c r="D11" s="21">
        <f>D3+D6+D7+D10</f>
        <v/>
      </c>
      <c r="E11" s="21">
        <f>E3+E6+E7+E10</f>
        <v/>
      </c>
      <c r="F11" s="21">
        <f>F3+F6+F7+F10</f>
        <v/>
      </c>
      <c r="G11" s="21">
        <f>G3+G6+G7+G10</f>
        <v/>
      </c>
      <c r="H11" s="21">
        <f>H3+H6+H7+H10</f>
        <v/>
      </c>
      <c r="I11" s="21">
        <f>I3+I6+I7+I10</f>
        <v/>
      </c>
      <c r="J11" s="21">
        <f>J3+J6+J7+J10</f>
        <v/>
      </c>
      <c r="K11" s="21">
        <f>K3+K6+K7+K10</f>
        <v/>
      </c>
      <c r="L11" s="21">
        <f>L3+L6+L7+L10</f>
        <v/>
      </c>
      <c r="M11" s="21">
        <f>M3+M6+M7+M10</f>
        <v/>
      </c>
    </row>
    <row r="13" ht="30" customHeight="1">
      <c r="A13" s="2" t="inlineStr">
        <is>
          <t>Note: the CSM row is hired one month early — each month sizes on the FOLLOWING month's ending active firms (row 5). December sizes on projected Jan-2028 ending firms; extend the customer schedule one month to fill it.</t>
        </is>
      </c>
    </row>
  </sheetData>
  <mergeCells count="1">
    <mergeCell ref="A13:M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21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</cols>
  <sheetData>
    <row r="1">
      <c r="A1" s="1" t="inlineStr">
        <is>
          <t>Income Statement</t>
        </is>
      </c>
    </row>
    <row r="2">
      <c r="A2" s="3" t="inlineStr"/>
      <c r="B2" s="4" t="inlineStr">
        <is>
          <t>Jan</t>
        </is>
      </c>
      <c r="C2" s="4" t="inlineStr">
        <is>
          <t>Feb</t>
        </is>
      </c>
      <c r="D2" s="4" t="inlineStr">
        <is>
          <t>Mar</t>
        </is>
      </c>
      <c r="E2" s="4" t="inlineStr">
        <is>
          <t>Apr</t>
        </is>
      </c>
      <c r="F2" s="4" t="inlineStr">
        <is>
          <t>May</t>
        </is>
      </c>
      <c r="G2" s="4" t="inlineStr">
        <is>
          <t>Jun</t>
        </is>
      </c>
      <c r="H2" s="4" t="inlineStr">
        <is>
          <t>Jul</t>
        </is>
      </c>
      <c r="I2" s="4" t="inlineStr">
        <is>
          <t>Aug</t>
        </is>
      </c>
      <c r="J2" s="4" t="inlineStr">
        <is>
          <t>Sep</t>
        </is>
      </c>
      <c r="K2" s="4" t="inlineStr">
        <is>
          <t>Oct</t>
        </is>
      </c>
      <c r="L2" s="4" t="inlineStr">
        <is>
          <t>Nov</t>
        </is>
      </c>
      <c r="M2" s="4" t="inlineStr">
        <is>
          <t>Dec</t>
        </is>
      </c>
    </row>
    <row r="3">
      <c r="A3" s="15" t="inlineStr">
        <is>
          <t>Platform revenue</t>
        </is>
      </c>
      <c r="B3" s="19" t="n"/>
      <c r="C3" s="19" t="n"/>
      <c r="D3" s="19" t="n"/>
      <c r="E3" s="19" t="n"/>
      <c r="F3" s="19" t="n"/>
      <c r="G3" s="19" t="n"/>
      <c r="H3" s="19" t="n"/>
      <c r="I3" s="19" t="n"/>
      <c r="J3" s="19" t="n"/>
      <c r="K3" s="19" t="n"/>
      <c r="L3" s="19" t="n"/>
      <c r="M3" s="19" t="n"/>
    </row>
    <row r="4">
      <c r="A4" s="15" t="inlineStr">
        <is>
          <t>Usage revenue</t>
        </is>
      </c>
      <c r="B4" s="19" t="n"/>
      <c r="C4" s="19" t="n"/>
      <c r="D4" s="19" t="n"/>
      <c r="E4" s="19" t="n"/>
      <c r="F4" s="19" t="n"/>
      <c r="G4" s="19" t="n"/>
      <c r="H4" s="19" t="n"/>
      <c r="I4" s="19" t="n"/>
      <c r="J4" s="19" t="n"/>
      <c r="K4" s="19" t="n"/>
      <c r="L4" s="19" t="n"/>
      <c r="M4" s="19" t="n"/>
    </row>
    <row r="5">
      <c r="A5" s="17" t="inlineStr">
        <is>
          <t>Total revenue</t>
        </is>
      </c>
      <c r="B5" s="22" t="n"/>
      <c r="C5" s="22" t="n"/>
      <c r="D5" s="22" t="n"/>
      <c r="E5" s="22" t="n"/>
      <c r="F5" s="22" t="n"/>
      <c r="G5" s="22" t="n"/>
      <c r="H5" s="22" t="n"/>
      <c r="I5" s="22" t="n"/>
      <c r="J5" s="22" t="n"/>
      <c r="K5" s="22" t="n"/>
      <c r="L5" s="22" t="n"/>
      <c r="M5" s="22" t="n"/>
    </row>
    <row r="7">
      <c r="A7" s="15" t="inlineStr">
        <is>
          <t xml:space="preserve">   COGS — inference</t>
        </is>
      </c>
      <c r="B7" s="19" t="n"/>
      <c r="C7" s="19" t="n"/>
      <c r="D7" s="19" t="n"/>
      <c r="E7" s="19" t="n"/>
      <c r="F7" s="19" t="n"/>
      <c r="G7" s="19" t="n"/>
      <c r="H7" s="19" t="n"/>
      <c r="I7" s="19" t="n"/>
      <c r="J7" s="19" t="n"/>
      <c r="K7" s="19" t="n"/>
      <c r="L7" s="19" t="n"/>
      <c r="M7" s="19" t="n"/>
    </row>
    <row r="8">
      <c r="A8" s="15" t="inlineStr">
        <is>
          <t xml:space="preserve">   COGS — hosting</t>
        </is>
      </c>
      <c r="B8" s="19" t="n"/>
      <c r="C8" s="19" t="n"/>
      <c r="D8" s="19" t="n"/>
      <c r="E8" s="19" t="n"/>
      <c r="F8" s="19" t="n"/>
      <c r="G8" s="19" t="n"/>
      <c r="H8" s="19" t="n"/>
      <c r="I8" s="19" t="n"/>
      <c r="J8" s="19" t="n"/>
      <c r="K8" s="19" t="n"/>
      <c r="L8" s="19" t="n"/>
      <c r="M8" s="19" t="n"/>
    </row>
    <row r="9">
      <c r="A9" s="15" t="inlineStr">
        <is>
          <t xml:space="preserve">   COGS — CSM payroll</t>
        </is>
      </c>
      <c r="B9" s="19" t="n"/>
      <c r="C9" s="19" t="n"/>
      <c r="D9" s="19" t="n"/>
      <c r="E9" s="19" t="n"/>
      <c r="F9" s="19" t="n"/>
      <c r="G9" s="19" t="n"/>
      <c r="H9" s="19" t="n"/>
      <c r="I9" s="19" t="n"/>
      <c r="J9" s="19" t="n"/>
      <c r="K9" s="19" t="n"/>
      <c r="L9" s="19" t="n"/>
      <c r="M9" s="19" t="n"/>
    </row>
    <row r="10">
      <c r="A10" s="17" t="inlineStr">
        <is>
          <t>Total COGS</t>
        </is>
      </c>
      <c r="B10" s="22" t="n"/>
      <c r="C10" s="22" t="n"/>
      <c r="D10" s="22" t="n"/>
      <c r="E10" s="22" t="n"/>
      <c r="F10" s="22" t="n"/>
      <c r="G10" s="22" t="n"/>
      <c r="H10" s="22" t="n"/>
      <c r="I10" s="22" t="n"/>
      <c r="J10" s="22" t="n"/>
      <c r="K10" s="22" t="n"/>
      <c r="L10" s="22" t="n"/>
      <c r="M10" s="22" t="n"/>
    </row>
    <row r="11">
      <c r="A11" s="17" t="inlineStr">
        <is>
          <t>Gross profit</t>
        </is>
      </c>
      <c r="B11" s="22" t="n"/>
      <c r="C11" s="22" t="n"/>
      <c r="D11" s="22" t="n"/>
      <c r="E11" s="22" t="n"/>
      <c r="F11" s="22" t="n"/>
      <c r="G11" s="22" t="n"/>
      <c r="H11" s="22" t="n"/>
      <c r="I11" s="22" t="n"/>
      <c r="J11" s="22" t="n"/>
      <c r="K11" s="22" t="n"/>
      <c r="L11" s="22" t="n"/>
      <c r="M11" s="22" t="n"/>
    </row>
    <row r="12">
      <c r="A12" s="15" t="inlineStr">
        <is>
          <t>Gross margin %</t>
        </is>
      </c>
      <c r="B12" s="23" t="n"/>
      <c r="C12" s="23" t="n"/>
      <c r="D12" s="23" t="n"/>
      <c r="E12" s="23" t="n"/>
      <c r="F12" s="23" t="n"/>
      <c r="G12" s="23" t="n"/>
      <c r="H12" s="23" t="n"/>
      <c r="I12" s="23" t="n"/>
      <c r="J12" s="23" t="n"/>
      <c r="K12" s="23" t="n"/>
      <c r="L12" s="23" t="n"/>
      <c r="M12" s="23" t="n"/>
    </row>
    <row r="14">
      <c r="A14" s="15" t="inlineStr">
        <is>
          <t xml:space="preserve">   S&amp;M — AE base salary</t>
        </is>
      </c>
      <c r="B14" s="19" t="n"/>
      <c r="C14" s="19" t="n"/>
      <c r="D14" s="19" t="n"/>
      <c r="E14" s="19" t="n"/>
      <c r="F14" s="19" t="n"/>
      <c r="G14" s="19" t="n"/>
      <c r="H14" s="19" t="n"/>
      <c r="I14" s="19" t="n"/>
      <c r="J14" s="19" t="n"/>
      <c r="K14" s="19" t="n"/>
      <c r="L14" s="19" t="n"/>
      <c r="M14" s="19" t="n"/>
    </row>
    <row r="15">
      <c r="A15" s="15" t="inlineStr">
        <is>
          <t xml:space="preserve">   S&amp;M — commissions (expensed)</t>
        </is>
      </c>
      <c r="B15" s="19" t="n"/>
      <c r="C15" s="19" t="n"/>
      <c r="D15" s="19" t="n"/>
      <c r="E15" s="19" t="n"/>
      <c r="F15" s="19" t="n"/>
      <c r="G15" s="19" t="n"/>
      <c r="H15" s="19" t="n"/>
      <c r="I15" s="19" t="n"/>
      <c r="J15" s="19" t="n"/>
      <c r="K15" s="19" t="n"/>
      <c r="L15" s="19" t="n"/>
      <c r="M15" s="19" t="n"/>
    </row>
    <row r="16">
      <c r="A16" s="15" t="inlineStr">
        <is>
          <t xml:space="preserve">   S&amp;M — demand gen</t>
        </is>
      </c>
      <c r="B16" s="19" t="n"/>
      <c r="C16" s="19" t="n"/>
      <c r="D16" s="19" t="n"/>
      <c r="E16" s="19" t="n"/>
      <c r="F16" s="19" t="n"/>
      <c r="G16" s="19" t="n"/>
      <c r="H16" s="19" t="n"/>
      <c r="I16" s="19" t="n"/>
      <c r="J16" s="19" t="n"/>
      <c r="K16" s="19" t="n"/>
      <c r="L16" s="19" t="n"/>
      <c r="M16" s="19" t="n"/>
    </row>
    <row r="17">
      <c r="A17" s="15" t="inlineStr">
        <is>
          <t xml:space="preserve">   R&amp;D — product-support eng (60%)</t>
        </is>
      </c>
      <c r="B17" s="19" t="n"/>
      <c r="C17" s="19" t="n"/>
      <c r="D17" s="19" t="n"/>
      <c r="E17" s="19" t="n"/>
      <c r="F17" s="19" t="n"/>
      <c r="G17" s="19" t="n"/>
      <c r="H17" s="19" t="n"/>
      <c r="I17" s="19" t="n"/>
      <c r="J17" s="19" t="n"/>
      <c r="K17" s="19" t="n"/>
      <c r="L17" s="19" t="n"/>
      <c r="M17" s="19" t="n"/>
    </row>
    <row r="18">
      <c r="A18" s="15" t="inlineStr">
        <is>
          <t xml:space="preserve">   R&amp;D — core eng (40%)</t>
        </is>
      </c>
      <c r="B18" s="19" t="n"/>
      <c r="C18" s="19" t="n"/>
      <c r="D18" s="19" t="n"/>
      <c r="E18" s="19" t="n"/>
      <c r="F18" s="19" t="n"/>
      <c r="G18" s="19" t="n"/>
      <c r="H18" s="19" t="n"/>
      <c r="I18" s="19" t="n"/>
      <c r="J18" s="19" t="n"/>
      <c r="K18" s="19" t="n"/>
      <c r="L18" s="19" t="n"/>
      <c r="M18" s="19" t="n"/>
    </row>
    <row r="19">
      <c r="A19" s="15" t="inlineStr">
        <is>
          <t xml:space="preserve">   G&amp;A — execs + rent</t>
        </is>
      </c>
      <c r="B19" s="19" t="n"/>
      <c r="C19" s="19" t="n"/>
      <c r="D19" s="19" t="n"/>
      <c r="E19" s="19" t="n"/>
      <c r="F19" s="19" t="n"/>
      <c r="G19" s="19" t="n"/>
      <c r="H19" s="19" t="n"/>
      <c r="I19" s="19" t="n"/>
      <c r="J19" s="19" t="n"/>
      <c r="K19" s="19" t="n"/>
      <c r="L19" s="19" t="n"/>
      <c r="M19" s="19" t="n"/>
    </row>
    <row r="20">
      <c r="A20" s="17" t="inlineStr">
        <is>
          <t>Total operating expenses</t>
        </is>
      </c>
      <c r="B20" s="22" t="n"/>
      <c r="C20" s="22" t="n"/>
      <c r="D20" s="2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</row>
    <row r="21">
      <c r="A21" s="17" t="inlineStr">
        <is>
          <t>Operating income (= net income)</t>
        </is>
      </c>
      <c r="B21" s="22" t="n"/>
      <c r="C21" s="22" t="n"/>
      <c r="D21" s="2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8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</cols>
  <sheetData>
    <row r="1">
      <c r="A1" s="1" t="inlineStr">
        <is>
          <t>Cash Walk</t>
        </is>
      </c>
    </row>
    <row r="2">
      <c r="A2" s="3" t="inlineStr"/>
      <c r="B2" s="4" t="inlineStr">
        <is>
          <t>Jan</t>
        </is>
      </c>
      <c r="C2" s="4" t="inlineStr">
        <is>
          <t>Feb</t>
        </is>
      </c>
      <c r="D2" s="4" t="inlineStr">
        <is>
          <t>Mar</t>
        </is>
      </c>
      <c r="E2" s="4" t="inlineStr">
        <is>
          <t>Apr</t>
        </is>
      </c>
      <c r="F2" s="4" t="inlineStr">
        <is>
          <t>May</t>
        </is>
      </c>
      <c r="G2" s="4" t="inlineStr">
        <is>
          <t>Jun</t>
        </is>
      </c>
      <c r="H2" s="4" t="inlineStr">
        <is>
          <t>Jul</t>
        </is>
      </c>
      <c r="I2" s="4" t="inlineStr">
        <is>
          <t>Aug</t>
        </is>
      </c>
      <c r="J2" s="4" t="inlineStr">
        <is>
          <t>Sep</t>
        </is>
      </c>
      <c r="K2" s="4" t="inlineStr">
        <is>
          <t>Oct</t>
        </is>
      </c>
      <c r="L2" s="4" t="inlineStr">
        <is>
          <t>Nov</t>
        </is>
      </c>
      <c r="M2" s="4" t="inlineStr">
        <is>
          <t>Dec</t>
        </is>
      </c>
    </row>
    <row r="3">
      <c r="A3" s="17" t="inlineStr">
        <is>
          <t>Beginning cash</t>
        </is>
      </c>
      <c r="B3" s="22" t="n"/>
      <c r="C3" s="22" t="n"/>
      <c r="D3" s="22" t="n"/>
      <c r="E3" s="22" t="n"/>
      <c r="F3" s="22" t="n"/>
      <c r="G3" s="22" t="n"/>
      <c r="H3" s="22" t="n"/>
      <c r="I3" s="22" t="n"/>
      <c r="J3" s="22" t="n"/>
      <c r="K3" s="22" t="n"/>
      <c r="L3" s="22" t="n"/>
      <c r="M3" s="22" t="n"/>
    </row>
    <row r="4">
      <c r="A4" s="15" t="inlineStr">
        <is>
          <t xml:space="preserve">   (+) Monthly platform cash</t>
        </is>
      </c>
      <c r="B4" s="19" t="n"/>
      <c r="C4" s="19" t="n"/>
      <c r="D4" s="19" t="n"/>
      <c r="E4" s="19" t="n"/>
      <c r="F4" s="19" t="n"/>
      <c r="G4" s="19" t="n"/>
      <c r="H4" s="19" t="n"/>
      <c r="I4" s="19" t="n"/>
      <c r="J4" s="19" t="n"/>
      <c r="K4" s="19" t="n"/>
      <c r="L4" s="19" t="n"/>
      <c r="M4" s="19" t="n"/>
    </row>
    <row r="5">
      <c r="A5" s="15" t="inlineStr">
        <is>
          <t xml:space="preserve">   (+) Annual-prepay cash upfront</t>
        </is>
      </c>
      <c r="B5" s="19" t="n"/>
      <c r="C5" s="19" t="n"/>
      <c r="D5" s="19" t="n"/>
      <c r="E5" s="19" t="n"/>
      <c r="F5" s="19" t="n"/>
      <c r="G5" s="19" t="n"/>
      <c r="H5" s="19" t="n"/>
      <c r="I5" s="19" t="n"/>
      <c r="J5" s="19" t="n"/>
      <c r="K5" s="19" t="n"/>
      <c r="L5" s="19" t="n"/>
      <c r="M5" s="19" t="n"/>
    </row>
    <row r="6">
      <c r="A6" s="15" t="inlineStr">
        <is>
          <t xml:space="preserve">   (+) Usage cash</t>
        </is>
      </c>
      <c r="B6" s="19" t="n"/>
      <c r="C6" s="19" t="n"/>
      <c r="D6" s="19" t="n"/>
      <c r="E6" s="19" t="n"/>
      <c r="F6" s="19" t="n"/>
      <c r="G6" s="19" t="n"/>
      <c r="H6" s="19" t="n"/>
      <c r="I6" s="19" t="n"/>
      <c r="J6" s="19" t="n"/>
      <c r="K6" s="19" t="n"/>
      <c r="L6" s="19" t="n"/>
      <c r="M6" s="19" t="n"/>
    </row>
    <row r="7">
      <c r="A7" s="17" t="inlineStr">
        <is>
          <t>Total collections</t>
        </is>
      </c>
      <c r="B7" s="22" t="n"/>
      <c r="C7" s="22" t="n"/>
      <c r="D7" s="22" t="n"/>
      <c r="E7" s="22" t="n"/>
      <c r="F7" s="22" t="n"/>
      <c r="G7" s="22" t="n"/>
      <c r="H7" s="22" t="n"/>
      <c r="I7" s="22" t="n"/>
      <c r="J7" s="22" t="n"/>
      <c r="K7" s="22" t="n"/>
      <c r="L7" s="22" t="n"/>
      <c r="M7" s="22" t="n"/>
    </row>
    <row r="8">
      <c r="A8" s="15" t="inlineStr">
        <is>
          <t xml:space="preserve">   (−) Inference</t>
        </is>
      </c>
      <c r="B8" s="19" t="n"/>
      <c r="C8" s="19" t="n"/>
      <c r="D8" s="19" t="n"/>
      <c r="E8" s="19" t="n"/>
      <c r="F8" s="19" t="n"/>
      <c r="G8" s="19" t="n"/>
      <c r="H8" s="19" t="n"/>
      <c r="I8" s="19" t="n"/>
      <c r="J8" s="19" t="n"/>
      <c r="K8" s="19" t="n"/>
      <c r="L8" s="19" t="n"/>
      <c r="M8" s="19" t="n"/>
    </row>
    <row r="9">
      <c r="A9" s="15" t="inlineStr">
        <is>
          <t xml:space="preserve">   (−) Hosting</t>
        </is>
      </c>
      <c r="B9" s="19" t="n"/>
      <c r="C9" s="19" t="n"/>
      <c r="D9" s="19" t="n"/>
      <c r="E9" s="19" t="n"/>
      <c r="F9" s="19" t="n"/>
      <c r="G9" s="19" t="n"/>
      <c r="H9" s="19" t="n"/>
      <c r="I9" s="19" t="n"/>
      <c r="J9" s="19" t="n"/>
      <c r="K9" s="19" t="n"/>
      <c r="L9" s="19" t="n"/>
      <c r="M9" s="19" t="n"/>
    </row>
    <row r="10">
      <c r="A10" s="15" t="inlineStr">
        <is>
          <t xml:space="preserve">   (−) CSM payroll</t>
        </is>
      </c>
      <c r="B10" s="19" t="n"/>
      <c r="C10" s="19" t="n"/>
      <c r="D10" s="19" t="n"/>
      <c r="E10" s="19" t="n"/>
      <c r="F10" s="19" t="n"/>
      <c r="G10" s="19" t="n"/>
      <c r="H10" s="19" t="n"/>
      <c r="I10" s="19" t="n"/>
      <c r="J10" s="19" t="n"/>
      <c r="K10" s="19" t="n"/>
      <c r="L10" s="19" t="n"/>
      <c r="M10" s="19" t="n"/>
    </row>
    <row r="11">
      <c r="A11" s="15" t="inlineStr">
        <is>
          <t xml:space="preserve">   (−) Engineering payroll</t>
        </is>
      </c>
      <c r="B11" s="19" t="n"/>
      <c r="C11" s="19" t="n"/>
      <c r="D11" s="19" t="n"/>
      <c r="E11" s="19" t="n"/>
      <c r="F11" s="19" t="n"/>
      <c r="G11" s="19" t="n"/>
      <c r="H11" s="19" t="n"/>
      <c r="I11" s="19" t="n"/>
      <c r="J11" s="19" t="n"/>
      <c r="K11" s="19" t="n"/>
      <c r="L11" s="19" t="n"/>
      <c r="M11" s="19" t="n"/>
    </row>
    <row r="12">
      <c r="A12" s="15" t="inlineStr">
        <is>
          <t xml:space="preserve">   (−) AE base salary</t>
        </is>
      </c>
      <c r="B12" s="19" t="n"/>
      <c r="C12" s="19" t="n"/>
      <c r="D12" s="19" t="n"/>
      <c r="E12" s="19" t="n"/>
      <c r="F12" s="19" t="n"/>
      <c r="G12" s="19" t="n"/>
      <c r="H12" s="19" t="n"/>
      <c r="I12" s="19" t="n"/>
      <c r="J12" s="19" t="n"/>
      <c r="K12" s="19" t="n"/>
      <c r="L12" s="19" t="n"/>
      <c r="M12" s="19" t="n"/>
    </row>
    <row r="13">
      <c r="A13" s="15" t="inlineStr">
        <is>
          <t xml:space="preserve">   (−) Demand gen</t>
        </is>
      </c>
      <c r="B13" s="19" t="n"/>
      <c r="C13" s="19" t="n"/>
      <c r="D13" s="19" t="n"/>
      <c r="E13" s="19" t="n"/>
      <c r="F13" s="19" t="n"/>
      <c r="G13" s="19" t="n"/>
      <c r="H13" s="19" t="n"/>
      <c r="I13" s="19" t="n"/>
      <c r="J13" s="19" t="n"/>
      <c r="K13" s="19" t="n"/>
      <c r="L13" s="19" t="n"/>
      <c r="M13" s="19" t="n"/>
    </row>
    <row r="14">
      <c r="A14" s="15" t="inlineStr">
        <is>
          <t xml:space="preserve">   (−) G&amp;A (execs + rent)</t>
        </is>
      </c>
      <c r="B14" s="19" t="n"/>
      <c r="C14" s="19" t="n"/>
      <c r="D14" s="19" t="n"/>
      <c r="E14" s="19" t="n"/>
      <c r="F14" s="19" t="n"/>
      <c r="G14" s="19" t="n"/>
      <c r="H14" s="19" t="n"/>
      <c r="I14" s="19" t="n"/>
      <c r="J14" s="19" t="n"/>
      <c r="K14" s="19" t="n"/>
      <c r="L14" s="19" t="n"/>
      <c r="M14" s="19" t="n"/>
    </row>
    <row r="15">
      <c r="A15" s="15" t="inlineStr">
        <is>
          <t xml:space="preserve">   (−) Commissions paid (quarterly)</t>
        </is>
      </c>
      <c r="B15" s="19" t="n"/>
      <c r="C15" s="19" t="n"/>
      <c r="D15" s="19" t="n"/>
      <c r="E15" s="19" t="n"/>
      <c r="F15" s="19" t="n"/>
      <c r="G15" s="19" t="n"/>
      <c r="H15" s="19" t="n"/>
      <c r="I15" s="19" t="n"/>
      <c r="J15" s="19" t="n"/>
      <c r="K15" s="19" t="n"/>
      <c r="L15" s="19" t="n"/>
      <c r="M15" s="19" t="n"/>
    </row>
    <row r="16">
      <c r="A16" s="17" t="inlineStr">
        <is>
          <t>Total cash costs</t>
        </is>
      </c>
      <c r="B16" s="22" t="n"/>
      <c r="C16" s="22" t="n"/>
      <c r="D16" s="22" t="n"/>
      <c r="E16" s="22" t="n"/>
      <c r="F16" s="22" t="n"/>
      <c r="G16" s="22" t="n"/>
      <c r="H16" s="22" t="n"/>
      <c r="I16" s="22" t="n"/>
      <c r="J16" s="22" t="n"/>
      <c r="K16" s="22" t="n"/>
      <c r="L16" s="22" t="n"/>
      <c r="M16" s="22" t="n"/>
    </row>
    <row r="17">
      <c r="A17" s="17" t="inlineStr">
        <is>
          <t>Net change in cash</t>
        </is>
      </c>
      <c r="B17" s="22" t="n"/>
      <c r="C17" s="22" t="n"/>
      <c r="D17" s="2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</row>
    <row r="18">
      <c r="A18" s="17" t="inlineStr">
        <is>
          <t>Ending cash</t>
        </is>
      </c>
      <c r="B18" s="22" t="n"/>
      <c r="C18" s="22" t="n"/>
      <c r="D18" s="22" t="n"/>
      <c r="E18" s="22" t="n"/>
      <c r="F18" s="22" t="n"/>
      <c r="G18" s="22" t="n"/>
      <c r="H18" s="22" t="n"/>
      <c r="I18" s="22" t="n"/>
      <c r="J18" s="22" t="n"/>
      <c r="K18" s="22" t="n"/>
      <c r="L18" s="22" t="n"/>
      <c r="M18" s="22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0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</cols>
  <sheetData>
    <row r="1">
      <c r="A1" s="1" t="inlineStr">
        <is>
          <t>Deferred Revenue</t>
        </is>
      </c>
    </row>
    <row r="2">
      <c r="A2" s="3" t="inlineStr"/>
      <c r="B2" s="4" t="inlineStr">
        <is>
          <t>Jan</t>
        </is>
      </c>
      <c r="C2" s="4" t="inlineStr">
        <is>
          <t>Feb</t>
        </is>
      </c>
      <c r="D2" s="4" t="inlineStr">
        <is>
          <t>Mar</t>
        </is>
      </c>
      <c r="E2" s="4" t="inlineStr">
        <is>
          <t>Apr</t>
        </is>
      </c>
      <c r="F2" s="4" t="inlineStr">
        <is>
          <t>May</t>
        </is>
      </c>
      <c r="G2" s="4" t="inlineStr">
        <is>
          <t>Jun</t>
        </is>
      </c>
      <c r="H2" s="4" t="inlineStr">
        <is>
          <t>Jul</t>
        </is>
      </c>
      <c r="I2" s="4" t="inlineStr">
        <is>
          <t>Aug</t>
        </is>
      </c>
      <c r="J2" s="4" t="inlineStr">
        <is>
          <t>Sep</t>
        </is>
      </c>
      <c r="K2" s="4" t="inlineStr">
        <is>
          <t>Oct</t>
        </is>
      </c>
      <c r="L2" s="4" t="inlineStr">
        <is>
          <t>Nov</t>
        </is>
      </c>
      <c r="M2" s="4" t="inlineStr">
        <is>
          <t>Dec</t>
        </is>
      </c>
    </row>
    <row r="3">
      <c r="A3" s="17" t="inlineStr">
        <is>
          <t>Beginning balance</t>
        </is>
      </c>
      <c r="B3" s="22" t="n"/>
      <c r="C3" s="22" t="n"/>
      <c r="D3" s="22" t="n"/>
      <c r="E3" s="22" t="n"/>
      <c r="F3" s="22" t="n"/>
      <c r="G3" s="22" t="n"/>
      <c r="H3" s="22" t="n"/>
      <c r="I3" s="22" t="n"/>
      <c r="J3" s="22" t="n"/>
      <c r="K3" s="22" t="n"/>
      <c r="L3" s="22" t="n"/>
      <c r="M3" s="22" t="n"/>
    </row>
    <row r="4">
      <c r="A4" s="15" t="inlineStr">
        <is>
          <t xml:space="preserve">   Additions (annual prepay billed)</t>
        </is>
      </c>
      <c r="B4" s="19" t="n"/>
      <c r="C4" s="19" t="n"/>
      <c r="D4" s="19" t="n"/>
      <c r="E4" s="19" t="n"/>
      <c r="F4" s="19" t="n"/>
      <c r="G4" s="19" t="n"/>
      <c r="H4" s="19" t="n"/>
      <c r="I4" s="19" t="n"/>
      <c r="J4" s="19" t="n"/>
      <c r="K4" s="19" t="n"/>
      <c r="L4" s="19" t="n"/>
      <c r="M4" s="19" t="n"/>
    </row>
    <row r="5">
      <c r="A5" s="15" t="inlineStr">
        <is>
          <t xml:space="preserve">   Less: revenue recognized</t>
        </is>
      </c>
      <c r="B5" s="19" t="n"/>
      <c r="C5" s="19" t="n"/>
      <c r="D5" s="19" t="n"/>
      <c r="E5" s="19" t="n"/>
      <c r="F5" s="19" t="n"/>
      <c r="G5" s="19" t="n"/>
      <c r="H5" s="19" t="n"/>
      <c r="I5" s="19" t="n"/>
      <c r="J5" s="19" t="n"/>
      <c r="K5" s="19" t="n"/>
      <c r="L5" s="19" t="n"/>
      <c r="M5" s="19" t="n"/>
    </row>
    <row r="6">
      <c r="A6" s="17" t="inlineStr">
        <is>
          <t>Ending balance</t>
        </is>
      </c>
      <c r="B6" s="22" t="n"/>
      <c r="C6" s="22" t="n"/>
      <c r="D6" s="22" t="n"/>
      <c r="E6" s="22" t="n"/>
      <c r="F6" s="22" t="n"/>
      <c r="G6" s="22" t="n"/>
      <c r="H6" s="22" t="n"/>
      <c r="I6" s="22" t="n"/>
      <c r="J6" s="22" t="n"/>
      <c r="K6" s="22" t="n"/>
      <c r="L6" s="22" t="n"/>
      <c r="M6" s="22" t="n"/>
    </row>
    <row r="8">
      <c r="A8" s="15" t="inlineStr">
        <is>
          <t xml:space="preserve">   Memo: new prepay firms</t>
        </is>
      </c>
      <c r="B8" s="18" t="n"/>
      <c r="C8" s="18" t="n"/>
      <c r="D8" s="18" t="n"/>
      <c r="E8" s="18" t="n"/>
      <c r="F8" s="18" t="n"/>
      <c r="G8" s="18" t="n"/>
      <c r="H8" s="18" t="n"/>
      <c r="I8" s="18" t="n"/>
      <c r="J8" s="18" t="n"/>
      <c r="K8" s="18" t="n"/>
      <c r="L8" s="18" t="n"/>
      <c r="M8" s="18" t="n"/>
    </row>
    <row r="10" ht="28" customHeight="1">
      <c r="A10" s="2" t="inlineStr">
        <is>
          <t>Starting deferred revenue is $0 (the book starts entirely month-to-month). Additions = new prepay firms × $27,000; recognize $2,250/firm/month for 12 months.</t>
        </is>
      </c>
    </row>
  </sheetData>
  <mergeCells count="1">
    <mergeCell ref="A10:M10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5"/>
  <sheetViews>
    <sheetView showGridLines="0"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" t="inlineStr">
        <is>
          <t>Benchmarks</t>
        </is>
      </c>
    </row>
    <row r="3">
      <c r="A3" s="24" t="inlineStr">
        <is>
          <t>See benchmark_sheet.pdf (professor-verified 2026 Series-A B2B SaaS benchmarks — classroom ground truth for the provenance check).</t>
        </is>
      </c>
    </row>
    <row r="5">
      <c r="A5" s="2" t="inlineStr">
        <is>
          <t>Provenance rule: every external number you use must be sourced to this sheet or a checkable citation, or stamped UNVERIFIED in your verification log. Authority-sounding is not the same as sourced.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44" customWidth="1" min="2" max="2"/>
    <col width="26" customWidth="1" min="3" max="3"/>
  </cols>
  <sheetData>
    <row r="1">
      <c r="A1" s="1" t="inlineStr">
        <is>
          <t>Key Output Checks</t>
        </is>
      </c>
    </row>
    <row r="2" ht="42" customHeight="1">
      <c r="A2" s="2" t="inlineStr">
        <is>
          <t>These five cells surface the model's headline outputs. Recompute each by hand (Manual Check #5 — December column recompute) and confirm your schedules tie out before you finalize. Each cell reads live from your build; a blank or zero means that schedule is not yet complete.</t>
        </is>
      </c>
    </row>
    <row r="3">
      <c r="A3" s="3" t="inlineStr">
        <is>
          <t>Check</t>
        </is>
      </c>
      <c r="B3" s="3" t="inlineStr">
        <is>
          <t>Definition</t>
        </is>
      </c>
      <c r="C3" s="4" t="inlineStr">
        <is>
          <t>Live value from your model</t>
        </is>
      </c>
    </row>
    <row r="4">
      <c r="A4" s="12" t="inlineStr">
        <is>
          <t>CHK1</t>
        </is>
      </c>
      <c r="B4" s="5" t="inlineStr">
        <is>
          <t>December ending active firms</t>
        </is>
      </c>
      <c r="C4" s="25">
        <f>'Customer &amp; Revenue'!M6</f>
        <v/>
      </c>
    </row>
    <row r="5">
      <c r="A5" s="12" t="inlineStr">
        <is>
          <t>CHK2</t>
        </is>
      </c>
      <c r="B5" s="5" t="inlineStr">
        <is>
          <t>FY2027 total revenue</t>
        </is>
      </c>
      <c r="C5" s="26">
        <f>SUM('Income Statement'!B5:M5)</f>
        <v/>
      </c>
    </row>
    <row r="6">
      <c r="A6" s="12" t="inlineStr">
        <is>
          <t>CHK3</t>
        </is>
      </c>
      <c r="B6" s="5" t="inlineStr">
        <is>
          <t>December total headcount</t>
        </is>
      </c>
      <c r="C6" s="25">
        <f>'Headcount'!M11</f>
        <v/>
      </c>
    </row>
    <row r="7">
      <c r="A7" s="12" t="inlineStr">
        <is>
          <t>CHK4</t>
        </is>
      </c>
      <c r="B7" s="5" t="inlineStr">
        <is>
          <t>December deferred-revenue balance</t>
        </is>
      </c>
      <c r="C7" s="26">
        <f>'Deferred Revenue'!M6</f>
        <v/>
      </c>
    </row>
    <row r="8">
      <c r="A8" s="12" t="inlineStr">
        <is>
          <t>CHK5</t>
        </is>
      </c>
      <c r="B8" s="5" t="inlineStr">
        <is>
          <t>December ending cash</t>
        </is>
      </c>
      <c r="C8" s="26">
        <f>'Cash Walk'!M18</f>
        <v/>
      </c>
    </row>
  </sheetData>
  <mergeCells count="1"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2026-07-06T23:18:31Z</dcterms:created>
  <dcterms:modified xmlns:dcterms="http://purl.org/dc/terms/" xmlns:xsi="http://www.w3.org/2001/XMLSchema-instance" xsi:type="dcterms:W3CDTF">2026-07-06T23:18:31Z</dcterms:modified>
</cp:coreProperties>
</file>